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"/>
    </mc:Choice>
  </mc:AlternateContent>
  <bookViews>
    <workbookView xWindow="0" yWindow="0" windowWidth="25200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8" i="1" l="1"/>
  <c r="D78" i="1"/>
  <c r="E78" i="1"/>
  <c r="F96" i="1"/>
  <c r="F94" i="1" s="1"/>
  <c r="E96" i="1"/>
  <c r="D96" i="1"/>
  <c r="C96" i="1"/>
  <c r="F97" i="1"/>
  <c r="F98" i="1"/>
  <c r="F99" i="1"/>
  <c r="F100" i="1"/>
  <c r="F101" i="1"/>
  <c r="F103" i="1"/>
  <c r="F104" i="1"/>
  <c r="F105" i="1"/>
  <c r="F107" i="1"/>
  <c r="F108" i="1"/>
  <c r="F79" i="1"/>
  <c r="F80" i="1"/>
  <c r="F81" i="1"/>
  <c r="F82" i="1"/>
  <c r="F83" i="1"/>
  <c r="F85" i="1"/>
  <c r="F86" i="1"/>
  <c r="F87" i="1"/>
  <c r="F89" i="1"/>
  <c r="F90" i="1"/>
  <c r="F91" i="1" l="1"/>
  <c r="F109" i="1"/>
  <c r="D107" i="1"/>
  <c r="E107" i="1"/>
  <c r="D108" i="1"/>
  <c r="E108" i="1"/>
  <c r="D103" i="1"/>
  <c r="E103" i="1"/>
  <c r="D104" i="1"/>
  <c r="E104" i="1"/>
  <c r="D105" i="1"/>
  <c r="E105" i="1"/>
  <c r="D100" i="1"/>
  <c r="E100" i="1"/>
  <c r="D101" i="1"/>
  <c r="E101" i="1"/>
  <c r="D97" i="1"/>
  <c r="E97" i="1"/>
  <c r="D98" i="1"/>
  <c r="E98" i="1"/>
  <c r="D99" i="1"/>
  <c r="E99" i="1"/>
  <c r="D89" i="1"/>
  <c r="E89" i="1"/>
  <c r="D90" i="1"/>
  <c r="E90" i="1"/>
  <c r="D85" i="1"/>
  <c r="E85" i="1"/>
  <c r="D86" i="1"/>
  <c r="E86" i="1"/>
  <c r="D87" i="1"/>
  <c r="E87" i="1"/>
  <c r="D82" i="1"/>
  <c r="E82" i="1"/>
  <c r="D83" i="1"/>
  <c r="E83" i="1"/>
  <c r="D79" i="1"/>
  <c r="E79" i="1"/>
  <c r="D80" i="1"/>
  <c r="E80" i="1"/>
  <c r="D81" i="1"/>
  <c r="E81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J30" i="1"/>
  <c r="K30" i="1"/>
  <c r="C32" i="1"/>
  <c r="D32" i="1"/>
  <c r="E32" i="1"/>
  <c r="F32" i="1"/>
  <c r="G32" i="1"/>
  <c r="H32" i="1"/>
  <c r="I32" i="1"/>
  <c r="J32" i="1"/>
  <c r="K32" i="1"/>
  <c r="C33" i="1"/>
  <c r="D33" i="1"/>
  <c r="E33" i="1"/>
  <c r="F33" i="1"/>
  <c r="G33" i="1"/>
  <c r="H33" i="1"/>
  <c r="I33" i="1"/>
  <c r="J33" i="1"/>
  <c r="K33" i="1"/>
  <c r="C34" i="1"/>
  <c r="D34" i="1"/>
  <c r="E34" i="1"/>
  <c r="F34" i="1"/>
  <c r="G34" i="1"/>
  <c r="H34" i="1"/>
  <c r="I34" i="1"/>
  <c r="J34" i="1"/>
  <c r="K34" i="1"/>
  <c r="C36" i="1"/>
  <c r="D36" i="1"/>
  <c r="E36" i="1"/>
  <c r="F36" i="1"/>
  <c r="G36" i="1"/>
  <c r="H36" i="1"/>
  <c r="I36" i="1"/>
  <c r="J36" i="1"/>
  <c r="K36" i="1"/>
  <c r="C37" i="1"/>
  <c r="D37" i="1"/>
  <c r="E37" i="1"/>
  <c r="F37" i="1"/>
  <c r="G37" i="1"/>
  <c r="H37" i="1"/>
  <c r="I37" i="1"/>
  <c r="J37" i="1"/>
  <c r="K37" i="1"/>
  <c r="B33" i="1"/>
  <c r="B30" i="1"/>
  <c r="B25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5" i="1"/>
  <c r="D5" i="1"/>
  <c r="E5" i="1"/>
  <c r="F5" i="1"/>
  <c r="G5" i="1"/>
  <c r="H5" i="1"/>
  <c r="I5" i="1" s="1"/>
  <c r="B14" i="1"/>
  <c r="B11" i="1"/>
  <c r="B6" i="1"/>
  <c r="K5" i="1"/>
  <c r="J5" i="1"/>
  <c r="C97" i="1" l="1"/>
  <c r="C79" i="1"/>
  <c r="C108" i="1"/>
  <c r="C107" i="1"/>
  <c r="C105" i="1"/>
  <c r="C104" i="1"/>
  <c r="C103" i="1"/>
  <c r="C101" i="1"/>
  <c r="C100" i="1"/>
  <c r="C99" i="1"/>
  <c r="C98" i="1"/>
  <c r="C90" i="1"/>
  <c r="C89" i="1"/>
  <c r="C87" i="1"/>
  <c r="C86" i="1"/>
  <c r="C85" i="1"/>
  <c r="C83" i="1"/>
  <c r="C81" i="1"/>
  <c r="C80" i="1"/>
  <c r="C82" i="1"/>
  <c r="D94" i="1"/>
  <c r="E94" i="1"/>
  <c r="C78" i="1"/>
  <c r="C94" i="1" s="1"/>
  <c r="D49" i="1"/>
  <c r="D53" i="1"/>
  <c r="D70" i="1"/>
  <c r="D72" i="1"/>
  <c r="D71" i="1"/>
  <c r="D68" i="1"/>
  <c r="D67" i="1"/>
  <c r="D66" i="1"/>
  <c r="D64" i="1"/>
  <c r="D63" i="1"/>
  <c r="D62" i="1"/>
  <c r="C109" i="1" l="1"/>
  <c r="D59" i="1"/>
  <c r="D58" i="1"/>
  <c r="D57" i="1"/>
  <c r="D56" i="1"/>
  <c r="D54" i="1"/>
  <c r="D52" i="1"/>
  <c r="D50" i="1"/>
  <c r="D48" i="1"/>
  <c r="C44" i="1"/>
  <c r="C43" i="1"/>
  <c r="D43" i="1" s="1"/>
  <c r="C42" i="1"/>
  <c r="C41" i="1"/>
  <c r="B29" i="1"/>
  <c r="B10" i="1"/>
  <c r="B8" i="1"/>
  <c r="B26" i="1"/>
  <c r="C24" i="1"/>
  <c r="D24" i="1"/>
  <c r="E24" i="1"/>
  <c r="F24" i="1"/>
  <c r="G24" i="1"/>
  <c r="H24" i="1"/>
  <c r="B24" i="1"/>
  <c r="B5" i="1"/>
  <c r="B22" i="1" l="1"/>
  <c r="K24" i="1"/>
  <c r="J24" i="1"/>
  <c r="I24" i="1"/>
  <c r="D44" i="1"/>
  <c r="D42" i="1"/>
  <c r="D41" i="1"/>
  <c r="C22" i="1" l="1"/>
  <c r="D22" i="1"/>
  <c r="E22" i="1"/>
  <c r="F22" i="1"/>
  <c r="G22" i="1"/>
  <c r="H22" i="1"/>
  <c r="I22" i="1" s="1"/>
  <c r="B37" i="1"/>
  <c r="B36" i="1"/>
  <c r="B34" i="1"/>
  <c r="B32" i="1"/>
  <c r="B27" i="1"/>
  <c r="B18" i="1"/>
  <c r="B17" i="1"/>
  <c r="B15" i="1"/>
  <c r="B13" i="1"/>
  <c r="B7" i="1"/>
  <c r="B19" i="1" l="1"/>
  <c r="J22" i="1"/>
  <c r="K22" i="1"/>
  <c r="D109" i="1"/>
  <c r="E109" i="1"/>
  <c r="C91" i="1"/>
  <c r="D91" i="1"/>
  <c r="E91" i="1"/>
  <c r="B38" i="1"/>
  <c r="C38" i="1"/>
  <c r="D38" i="1"/>
  <c r="E38" i="1"/>
  <c r="F38" i="1"/>
  <c r="G38" i="1"/>
  <c r="H38" i="1"/>
  <c r="I38" i="1"/>
  <c r="J38" i="1"/>
  <c r="K38" i="1"/>
  <c r="C19" i="1"/>
  <c r="D19" i="1"/>
  <c r="E19" i="1"/>
  <c r="F19" i="1"/>
  <c r="G19" i="1"/>
  <c r="H19" i="1"/>
  <c r="I19" i="1"/>
  <c r="J19" i="1"/>
  <c r="K19" i="1"/>
  <c r="K53" i="1" l="1"/>
  <c r="K52" i="1"/>
  <c r="K54" i="1"/>
  <c r="K48" i="1"/>
  <c r="K47" i="1"/>
  <c r="K49" i="1"/>
</calcChain>
</file>

<file path=xl/sharedStrings.xml><?xml version="1.0" encoding="utf-8"?>
<sst xmlns="http://schemas.openxmlformats.org/spreadsheetml/2006/main" count="133" uniqueCount="62">
  <si>
    <t>Tuition</t>
  </si>
  <si>
    <t>Activity Fee</t>
  </si>
  <si>
    <t>Activity Enrichment</t>
  </si>
  <si>
    <t>Assessment Fee</t>
  </si>
  <si>
    <t>Comp/Tech Fee</t>
  </si>
  <si>
    <t>Document Fee</t>
  </si>
  <si>
    <t>Facility Fee</t>
  </si>
  <si>
    <t>Library Fee</t>
  </si>
  <si>
    <t>Public Safety Fee</t>
  </si>
  <si>
    <t>Publication Fee</t>
  </si>
  <si>
    <t>Recreation Fee</t>
  </si>
  <si>
    <t>Student Health Fee</t>
  </si>
  <si>
    <t>Waiver Amount</t>
  </si>
  <si>
    <t>University Village Costs</t>
  </si>
  <si>
    <t>2 br / 9 mo. Lease</t>
  </si>
  <si>
    <t>2 br / 12 mo. Lease</t>
  </si>
  <si>
    <t>2 br / Early (12 in 9)</t>
  </si>
  <si>
    <t>Village Costs do not include the mandatory meal plan</t>
  </si>
  <si>
    <t>4 br / 9 mo. Lease</t>
  </si>
  <si>
    <t>4 br / 12 mo. Lease</t>
  </si>
  <si>
    <t>4 br / Early (12 in 9)</t>
  </si>
  <si>
    <t>Family / 9 mo. Lease</t>
  </si>
  <si>
    <t>Family / 12 mo. Lease</t>
  </si>
  <si>
    <t>Family Early (12 in 9)</t>
  </si>
  <si>
    <t>Computer/Tech Fee</t>
  </si>
  <si>
    <t xml:space="preserve">Full Tuition and Fees </t>
  </si>
  <si>
    <t>and the first room / board payment are due</t>
  </si>
  <si>
    <t>upon registration.</t>
  </si>
  <si>
    <t xml:space="preserve">Residence Hall Housing costs are priced using the most inexpensive meal plan </t>
  </si>
  <si>
    <t>University Court</t>
  </si>
  <si>
    <t>U-Hall private</t>
  </si>
  <si>
    <t>Traditional Residence Hall</t>
  </si>
  <si>
    <t>Academic Excellence</t>
  </si>
  <si>
    <t>15 hrs t&amp;f  + traditional res hall</t>
  </si>
  <si>
    <t>Hybrid-style residence halls</t>
  </si>
  <si>
    <t>15 hrs t&amp;f + Hybrid-Style</t>
  </si>
  <si>
    <t>Minimum Payment</t>
  </si>
  <si>
    <t>Please emphasize that monthly payments are required on room &amp; board</t>
  </si>
  <si>
    <t>Tuition Costs 2019-2020</t>
  </si>
  <si>
    <t>No. of Hours</t>
  </si>
  <si>
    <t>Residence Hall Costs 2019 - 2020</t>
  </si>
  <si>
    <t>/ month</t>
  </si>
  <si>
    <t>Suite-Style Residence Hall</t>
  </si>
  <si>
    <t>Mulerider Pointe Apartments</t>
  </si>
  <si>
    <t>In-State Tuition $214.00/hour up to 15 - $115.00/hour for each hour above 15</t>
  </si>
  <si>
    <t>Athletic Fee</t>
  </si>
  <si>
    <t>1 bdrm / 1 bath 9 month lease</t>
  </si>
  <si>
    <t>1 bdrm / 1 bath 12 month lease</t>
  </si>
  <si>
    <t>1 bdrm / 1 bath (12 in 9)</t>
  </si>
  <si>
    <t>2 bdrm / 1 bath 9 month lease</t>
  </si>
  <si>
    <t>2 bdrm / 1 bath 12 month lease</t>
  </si>
  <si>
    <t>2 bdrm / 1 bath (12 in 9)</t>
  </si>
  <si>
    <t>2 bdrm / 2 bath 9 month lease</t>
  </si>
  <si>
    <t>2 bdrm / 2 bath 12 month lease</t>
  </si>
  <si>
    <t>2 bdrm / 2 bath (12 in 9)</t>
  </si>
  <si>
    <t>In-State Tuition $280.00 / hour</t>
  </si>
  <si>
    <t>Graduate Tuition Costs 2019 - 2020</t>
  </si>
  <si>
    <t>15 hrs t&amp;f + Suite-style</t>
  </si>
  <si>
    <t>To Save Schedule (In-State)</t>
  </si>
  <si>
    <t>To Save Schedule (Out-of-State)</t>
  </si>
  <si>
    <t>Out of State Tuition $364.00/hour up to 15 - $115/hour for each hour above 15 (Waiver-$150/hour)</t>
  </si>
  <si>
    <t>Out of State Tuition $440.00 / hour (Waiver-$160/hour)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</si>
</sst>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2D6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/>
    <xf numFmtId="4" fontId="0" fillId="0" borderId="2" xfId="0" applyNumberFormat="1" applyBorder="1"/>
    <xf numFmtId="4" fontId="2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/>
    <xf numFmtId="4" fontId="0" fillId="2" borderId="0" xfId="0" applyNumberFormat="1" applyFill="1"/>
    <xf numFmtId="0" fontId="4" fillId="0" borderId="0" xfId="0" applyFont="1" applyFill="1"/>
    <xf numFmtId="6" fontId="4" fillId="0" borderId="0" xfId="0" applyNumberFormat="1" applyFont="1" applyFill="1" applyAlignment="1">
      <alignment horizontal="right" indent="4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Fill="1"/>
    <xf numFmtId="2" fontId="5" fillId="0" borderId="0" xfId="1" applyNumberFormat="1" applyFont="1" applyFill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73" zoomScaleNormal="100" workbookViewId="0">
      <selection activeCell="B77" sqref="B77"/>
    </sheetView>
  </sheetViews>
  <sheetFormatPr defaultRowHeight="15" x14ac:dyDescent="0.25"/>
  <cols>
    <col min="1" max="1" width="19.42578125" customWidth="1"/>
    <col min="2" max="2" width="12.42578125" style="6" bestFit="1" customWidth="1"/>
    <col min="3" max="3" width="8.42578125" style="6" bestFit="1" customWidth="1"/>
    <col min="4" max="4" width="9.28515625" style="6" bestFit="1" customWidth="1"/>
    <col min="5" max="5" width="9.7109375" style="6" bestFit="1" customWidth="1"/>
    <col min="6" max="11" width="9.140625" style="6"/>
  </cols>
  <sheetData>
    <row r="1" spans="1:12" x14ac:dyDescent="0.25">
      <c r="B1" s="28" t="s">
        <v>38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x14ac:dyDescent="0.25">
      <c r="B2" s="28" t="s">
        <v>44</v>
      </c>
      <c r="C2" s="28"/>
      <c r="D2" s="28"/>
      <c r="E2" s="28"/>
      <c r="F2" s="28"/>
      <c r="G2" s="28"/>
      <c r="H2" s="28"/>
      <c r="I2" s="28"/>
      <c r="J2" s="28"/>
      <c r="K2" s="28"/>
    </row>
    <row r="4" spans="1:12" s="1" customFormat="1" x14ac:dyDescent="0.25">
      <c r="A4" s="13" t="s">
        <v>39</v>
      </c>
      <c r="B4" s="5">
        <v>3</v>
      </c>
      <c r="C4" s="5">
        <v>6</v>
      </c>
      <c r="D4" s="5">
        <v>9</v>
      </c>
      <c r="E4" s="5">
        <v>12</v>
      </c>
      <c r="F4" s="5">
        <v>13</v>
      </c>
      <c r="G4" s="5">
        <v>14</v>
      </c>
      <c r="H4" s="5">
        <v>15</v>
      </c>
      <c r="I4" s="5">
        <v>16</v>
      </c>
      <c r="J4" s="5">
        <v>17</v>
      </c>
      <c r="K4" s="5">
        <v>18</v>
      </c>
      <c r="L4" s="4"/>
    </row>
    <row r="5" spans="1:12" x14ac:dyDescent="0.25">
      <c r="A5" t="s">
        <v>0</v>
      </c>
      <c r="B5" s="6">
        <f>214*B4</f>
        <v>642</v>
      </c>
      <c r="C5" s="6">
        <f t="shared" ref="C5:H5" si="0">214*C4</f>
        <v>1284</v>
      </c>
      <c r="D5" s="6">
        <f t="shared" si="0"/>
        <v>1926</v>
      </c>
      <c r="E5" s="6">
        <f t="shared" si="0"/>
        <v>2568</v>
      </c>
      <c r="F5" s="6">
        <f t="shared" si="0"/>
        <v>2782</v>
      </c>
      <c r="G5" s="6">
        <f t="shared" si="0"/>
        <v>2996</v>
      </c>
      <c r="H5" s="6">
        <f t="shared" si="0"/>
        <v>3210</v>
      </c>
      <c r="I5" s="6">
        <f>H5+115</f>
        <v>3325</v>
      </c>
      <c r="J5" s="6">
        <f>H5+115+115</f>
        <v>3440</v>
      </c>
      <c r="K5" s="6">
        <f>H5+115+115+115</f>
        <v>3555</v>
      </c>
    </row>
    <row r="6" spans="1:12" x14ac:dyDescent="0.25">
      <c r="A6" t="s">
        <v>32</v>
      </c>
      <c r="B6" s="6">
        <f>5*B4</f>
        <v>15</v>
      </c>
      <c r="C6" s="6">
        <f t="shared" ref="C6:K6" si="1">5*C4</f>
        <v>30</v>
      </c>
      <c r="D6" s="6">
        <f t="shared" si="1"/>
        <v>45</v>
      </c>
      <c r="E6" s="6">
        <f t="shared" si="1"/>
        <v>60</v>
      </c>
      <c r="F6" s="6">
        <f t="shared" si="1"/>
        <v>65</v>
      </c>
      <c r="G6" s="6">
        <f t="shared" si="1"/>
        <v>70</v>
      </c>
      <c r="H6" s="6">
        <f t="shared" si="1"/>
        <v>75</v>
      </c>
      <c r="I6" s="6">
        <f t="shared" si="1"/>
        <v>80</v>
      </c>
      <c r="J6" s="6">
        <f t="shared" si="1"/>
        <v>85</v>
      </c>
      <c r="K6" s="6">
        <f t="shared" si="1"/>
        <v>90</v>
      </c>
    </row>
    <row r="7" spans="1:12" x14ac:dyDescent="0.25">
      <c r="A7" t="s">
        <v>1</v>
      </c>
      <c r="B7" s="6">
        <f>4*B4</f>
        <v>12</v>
      </c>
      <c r="C7" s="6">
        <f t="shared" ref="C7:K7" si="2">4*C4</f>
        <v>24</v>
      </c>
      <c r="D7" s="6">
        <f t="shared" si="2"/>
        <v>36</v>
      </c>
      <c r="E7" s="6">
        <f t="shared" si="2"/>
        <v>48</v>
      </c>
      <c r="F7" s="6">
        <f t="shared" si="2"/>
        <v>52</v>
      </c>
      <c r="G7" s="6">
        <f t="shared" si="2"/>
        <v>56</v>
      </c>
      <c r="H7" s="6">
        <f t="shared" si="2"/>
        <v>60</v>
      </c>
      <c r="I7" s="6">
        <f t="shared" si="2"/>
        <v>64</v>
      </c>
      <c r="J7" s="6">
        <f t="shared" si="2"/>
        <v>68</v>
      </c>
      <c r="K7" s="6">
        <f t="shared" si="2"/>
        <v>72</v>
      </c>
    </row>
    <row r="8" spans="1:12" x14ac:dyDescent="0.25">
      <c r="A8" t="s">
        <v>2</v>
      </c>
      <c r="B8" s="6">
        <f>1*B4</f>
        <v>3</v>
      </c>
      <c r="C8" s="6">
        <f t="shared" ref="C8:K8" si="3">1*C4</f>
        <v>6</v>
      </c>
      <c r="D8" s="6">
        <f t="shared" si="3"/>
        <v>9</v>
      </c>
      <c r="E8" s="6">
        <f t="shared" si="3"/>
        <v>12</v>
      </c>
      <c r="F8" s="6">
        <f t="shared" si="3"/>
        <v>13</v>
      </c>
      <c r="G8" s="6">
        <f t="shared" si="3"/>
        <v>14</v>
      </c>
      <c r="H8" s="6">
        <f t="shared" si="3"/>
        <v>15</v>
      </c>
      <c r="I8" s="6">
        <f t="shared" si="3"/>
        <v>16</v>
      </c>
      <c r="J8" s="6">
        <f t="shared" si="3"/>
        <v>17</v>
      </c>
      <c r="K8" s="6">
        <f t="shared" si="3"/>
        <v>18</v>
      </c>
    </row>
    <row r="9" spans="1:12" x14ac:dyDescent="0.25">
      <c r="A9" t="s">
        <v>3</v>
      </c>
      <c r="B9" s="6">
        <v>5</v>
      </c>
      <c r="C9" s="6">
        <v>5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</row>
    <row r="10" spans="1:12" x14ac:dyDescent="0.25">
      <c r="A10" t="s">
        <v>45</v>
      </c>
      <c r="B10" s="6">
        <f>19*B4</f>
        <v>57</v>
      </c>
      <c r="C10" s="6">
        <f t="shared" ref="C10:K10" si="4">19*C4</f>
        <v>114</v>
      </c>
      <c r="D10" s="6">
        <f t="shared" si="4"/>
        <v>171</v>
      </c>
      <c r="E10" s="6">
        <f t="shared" si="4"/>
        <v>228</v>
      </c>
      <c r="F10" s="6">
        <f t="shared" si="4"/>
        <v>247</v>
      </c>
      <c r="G10" s="6">
        <f t="shared" si="4"/>
        <v>266</v>
      </c>
      <c r="H10" s="6">
        <f t="shared" si="4"/>
        <v>285</v>
      </c>
      <c r="I10" s="6">
        <f t="shared" si="4"/>
        <v>304</v>
      </c>
      <c r="J10" s="6">
        <f t="shared" si="4"/>
        <v>323</v>
      </c>
      <c r="K10" s="6">
        <f t="shared" si="4"/>
        <v>342</v>
      </c>
    </row>
    <row r="11" spans="1:12" x14ac:dyDescent="0.25">
      <c r="A11" t="s">
        <v>4</v>
      </c>
      <c r="B11" s="6">
        <f>14*B4</f>
        <v>42</v>
      </c>
      <c r="C11" s="6">
        <f t="shared" ref="C11:K11" si="5">14*C4</f>
        <v>84</v>
      </c>
      <c r="D11" s="6">
        <f t="shared" si="5"/>
        <v>126</v>
      </c>
      <c r="E11" s="6">
        <f t="shared" si="5"/>
        <v>168</v>
      </c>
      <c r="F11" s="6">
        <f t="shared" si="5"/>
        <v>182</v>
      </c>
      <c r="G11" s="6">
        <f t="shared" si="5"/>
        <v>196</v>
      </c>
      <c r="H11" s="6">
        <f t="shared" si="5"/>
        <v>210</v>
      </c>
      <c r="I11" s="6">
        <f t="shared" si="5"/>
        <v>224</v>
      </c>
      <c r="J11" s="6">
        <f t="shared" si="5"/>
        <v>238</v>
      </c>
      <c r="K11" s="6">
        <f t="shared" si="5"/>
        <v>252</v>
      </c>
    </row>
    <row r="12" spans="1:12" x14ac:dyDescent="0.25">
      <c r="A12" t="s">
        <v>5</v>
      </c>
      <c r="B12" s="6">
        <v>10</v>
      </c>
      <c r="C12" s="6">
        <v>10</v>
      </c>
      <c r="D12" s="6">
        <v>10</v>
      </c>
      <c r="E12" s="6">
        <v>10</v>
      </c>
      <c r="F12" s="6">
        <v>10</v>
      </c>
      <c r="G12" s="6">
        <v>10</v>
      </c>
      <c r="H12" s="6">
        <v>10</v>
      </c>
      <c r="I12" s="6">
        <v>10</v>
      </c>
      <c r="J12" s="6">
        <v>10</v>
      </c>
      <c r="K12" s="6">
        <v>10</v>
      </c>
    </row>
    <row r="13" spans="1:12" x14ac:dyDescent="0.25">
      <c r="A13" t="s">
        <v>6</v>
      </c>
      <c r="B13" s="6">
        <f>19.5*B4</f>
        <v>58.5</v>
      </c>
      <c r="C13" s="6">
        <f t="shared" ref="C13:K13" si="6">19.5*C4</f>
        <v>117</v>
      </c>
      <c r="D13" s="6">
        <f t="shared" si="6"/>
        <v>175.5</v>
      </c>
      <c r="E13" s="6">
        <f t="shared" si="6"/>
        <v>234</v>
      </c>
      <c r="F13" s="6">
        <f t="shared" si="6"/>
        <v>253.5</v>
      </c>
      <c r="G13" s="6">
        <f t="shared" si="6"/>
        <v>273</v>
      </c>
      <c r="H13" s="6">
        <f t="shared" si="6"/>
        <v>292.5</v>
      </c>
      <c r="I13" s="6">
        <f t="shared" si="6"/>
        <v>312</v>
      </c>
      <c r="J13" s="6">
        <f t="shared" si="6"/>
        <v>331.5</v>
      </c>
      <c r="K13" s="6">
        <f t="shared" si="6"/>
        <v>351</v>
      </c>
    </row>
    <row r="14" spans="1:12" x14ac:dyDescent="0.25">
      <c r="A14" t="s">
        <v>7</v>
      </c>
      <c r="B14" s="6">
        <f>3.5*B4</f>
        <v>10.5</v>
      </c>
      <c r="C14" s="6">
        <f t="shared" ref="C14:K14" si="7">3.5*C4</f>
        <v>21</v>
      </c>
      <c r="D14" s="6">
        <f t="shared" si="7"/>
        <v>31.5</v>
      </c>
      <c r="E14" s="6">
        <f t="shared" si="7"/>
        <v>42</v>
      </c>
      <c r="F14" s="6">
        <f t="shared" si="7"/>
        <v>45.5</v>
      </c>
      <c r="G14" s="6">
        <f t="shared" si="7"/>
        <v>49</v>
      </c>
      <c r="H14" s="6">
        <f t="shared" si="7"/>
        <v>52.5</v>
      </c>
      <c r="I14" s="6">
        <f t="shared" si="7"/>
        <v>56</v>
      </c>
      <c r="J14" s="6">
        <f t="shared" si="7"/>
        <v>59.5</v>
      </c>
      <c r="K14" s="6">
        <f t="shared" si="7"/>
        <v>63</v>
      </c>
    </row>
    <row r="15" spans="1:12" x14ac:dyDescent="0.25">
      <c r="A15" t="s">
        <v>8</v>
      </c>
      <c r="B15" s="6">
        <f>10*B4</f>
        <v>30</v>
      </c>
      <c r="C15" s="6">
        <f t="shared" ref="C15:K15" si="8">10*C4</f>
        <v>60</v>
      </c>
      <c r="D15" s="6">
        <f t="shared" si="8"/>
        <v>90</v>
      </c>
      <c r="E15" s="6">
        <f t="shared" si="8"/>
        <v>120</v>
      </c>
      <c r="F15" s="6">
        <f t="shared" si="8"/>
        <v>130</v>
      </c>
      <c r="G15" s="6">
        <f t="shared" si="8"/>
        <v>140</v>
      </c>
      <c r="H15" s="6">
        <f t="shared" si="8"/>
        <v>150</v>
      </c>
      <c r="I15" s="6">
        <f t="shared" si="8"/>
        <v>160</v>
      </c>
      <c r="J15" s="6">
        <f t="shared" si="8"/>
        <v>170</v>
      </c>
      <c r="K15" s="6">
        <f t="shared" si="8"/>
        <v>180</v>
      </c>
    </row>
    <row r="16" spans="1:12" x14ac:dyDescent="0.25">
      <c r="A16" t="s">
        <v>9</v>
      </c>
      <c r="B16" s="6">
        <v>5</v>
      </c>
      <c r="C16" s="6">
        <v>5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5</v>
      </c>
    </row>
    <row r="17" spans="1:12" x14ac:dyDescent="0.25">
      <c r="A17" t="s">
        <v>10</v>
      </c>
      <c r="B17" s="6">
        <f>5*B4</f>
        <v>15</v>
      </c>
      <c r="C17" s="6">
        <f t="shared" ref="C17:K17" si="9">5*C4</f>
        <v>30</v>
      </c>
      <c r="D17" s="6">
        <f t="shared" si="9"/>
        <v>45</v>
      </c>
      <c r="E17" s="6">
        <f t="shared" si="9"/>
        <v>60</v>
      </c>
      <c r="F17" s="6">
        <f t="shared" si="9"/>
        <v>65</v>
      </c>
      <c r="G17" s="6">
        <f t="shared" si="9"/>
        <v>70</v>
      </c>
      <c r="H17" s="6">
        <f t="shared" si="9"/>
        <v>75</v>
      </c>
      <c r="I17" s="6">
        <f t="shared" si="9"/>
        <v>80</v>
      </c>
      <c r="J17" s="6">
        <f t="shared" si="9"/>
        <v>85</v>
      </c>
      <c r="K17" s="6">
        <f t="shared" si="9"/>
        <v>90</v>
      </c>
    </row>
    <row r="18" spans="1:12" x14ac:dyDescent="0.25">
      <c r="A18" t="s">
        <v>11</v>
      </c>
      <c r="B18" s="6">
        <f>3*B4</f>
        <v>9</v>
      </c>
      <c r="C18" s="6">
        <f t="shared" ref="C18:K18" si="10">3*C4</f>
        <v>18</v>
      </c>
      <c r="D18" s="6">
        <f t="shared" si="10"/>
        <v>27</v>
      </c>
      <c r="E18" s="6">
        <f t="shared" si="10"/>
        <v>36</v>
      </c>
      <c r="F18" s="6">
        <f t="shared" si="10"/>
        <v>39</v>
      </c>
      <c r="G18" s="6">
        <f t="shared" si="10"/>
        <v>42</v>
      </c>
      <c r="H18" s="6">
        <f t="shared" si="10"/>
        <v>45</v>
      </c>
      <c r="I18" s="6">
        <f t="shared" si="10"/>
        <v>48</v>
      </c>
      <c r="J18" s="6">
        <f t="shared" si="10"/>
        <v>51</v>
      </c>
      <c r="K18" s="6">
        <f t="shared" si="10"/>
        <v>54</v>
      </c>
    </row>
    <row r="19" spans="1:12" ht="15.75" thickBot="1" x14ac:dyDescent="0.3">
      <c r="B19" s="7">
        <f>SUM(B5:B18)</f>
        <v>914</v>
      </c>
      <c r="C19" s="7">
        <f t="shared" ref="C19:K19" si="11">SUM(C5:C18)</f>
        <v>1808</v>
      </c>
      <c r="D19" s="7">
        <f t="shared" si="11"/>
        <v>2702</v>
      </c>
      <c r="E19" s="7">
        <f t="shared" si="11"/>
        <v>3596</v>
      </c>
      <c r="F19" s="7">
        <f t="shared" si="11"/>
        <v>3894</v>
      </c>
      <c r="G19" s="7">
        <f t="shared" si="11"/>
        <v>4192</v>
      </c>
      <c r="H19" s="7">
        <f t="shared" si="11"/>
        <v>4490</v>
      </c>
      <c r="I19" s="7">
        <f t="shared" si="11"/>
        <v>4689</v>
      </c>
      <c r="J19" s="7">
        <f t="shared" si="11"/>
        <v>4888</v>
      </c>
      <c r="K19" s="7">
        <f t="shared" si="11"/>
        <v>5087</v>
      </c>
    </row>
    <row r="20" spans="1:12" ht="15.75" thickTop="1" x14ac:dyDescent="0.25"/>
    <row r="21" spans="1:12" x14ac:dyDescent="0.25">
      <c r="B21" s="28" t="s">
        <v>60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2" s="3" customFormat="1" x14ac:dyDescent="0.25">
      <c r="A22" s="3" t="s">
        <v>12</v>
      </c>
      <c r="B22" s="8">
        <f>B24-B5</f>
        <v>450</v>
      </c>
      <c r="C22" s="8">
        <f t="shared" ref="C22:H22" si="12">C24-C5</f>
        <v>900</v>
      </c>
      <c r="D22" s="8">
        <f t="shared" si="12"/>
        <v>1350</v>
      </c>
      <c r="E22" s="8">
        <f t="shared" si="12"/>
        <v>1800</v>
      </c>
      <c r="F22" s="8">
        <f t="shared" si="12"/>
        <v>1950</v>
      </c>
      <c r="G22" s="8">
        <f t="shared" si="12"/>
        <v>2100</v>
      </c>
      <c r="H22" s="8">
        <f t="shared" si="12"/>
        <v>2250</v>
      </c>
      <c r="I22" s="8">
        <f>H22</f>
        <v>2250</v>
      </c>
      <c r="J22" s="8">
        <f>H22</f>
        <v>2250</v>
      </c>
      <c r="K22" s="8">
        <f>H22</f>
        <v>2250</v>
      </c>
    </row>
    <row r="23" spans="1:12" x14ac:dyDescent="0.25">
      <c r="A23" s="13" t="s">
        <v>39</v>
      </c>
      <c r="B23" s="5">
        <v>3</v>
      </c>
      <c r="C23" s="5">
        <v>6</v>
      </c>
      <c r="D23" s="5">
        <v>9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2"/>
    </row>
    <row r="24" spans="1:12" x14ac:dyDescent="0.25">
      <c r="A24" t="s">
        <v>0</v>
      </c>
      <c r="B24" s="6">
        <f>364*B23</f>
        <v>1092</v>
      </c>
      <c r="C24" s="6">
        <f t="shared" ref="C24:H24" si="13">364*C23</f>
        <v>2184</v>
      </c>
      <c r="D24" s="6">
        <f t="shared" si="13"/>
        <v>3276</v>
      </c>
      <c r="E24" s="6">
        <f t="shared" si="13"/>
        <v>4368</v>
      </c>
      <c r="F24" s="6">
        <f t="shared" si="13"/>
        <v>4732</v>
      </c>
      <c r="G24" s="6">
        <f t="shared" si="13"/>
        <v>5096</v>
      </c>
      <c r="H24" s="6">
        <f t="shared" si="13"/>
        <v>5460</v>
      </c>
      <c r="I24" s="6">
        <f>H24+115</f>
        <v>5575</v>
      </c>
      <c r="J24" s="6">
        <f>H24+115+115</f>
        <v>5690</v>
      </c>
      <c r="K24" s="6">
        <f>H24+115+115+115</f>
        <v>5805</v>
      </c>
    </row>
    <row r="25" spans="1:12" x14ac:dyDescent="0.25">
      <c r="A25" t="s">
        <v>32</v>
      </c>
      <c r="B25" s="6">
        <f>5*B23</f>
        <v>15</v>
      </c>
      <c r="C25" s="6">
        <f t="shared" ref="C25:K25" si="14">5*C23</f>
        <v>30</v>
      </c>
      <c r="D25" s="6">
        <f t="shared" si="14"/>
        <v>45</v>
      </c>
      <c r="E25" s="6">
        <f t="shared" si="14"/>
        <v>60</v>
      </c>
      <c r="F25" s="6">
        <f t="shared" si="14"/>
        <v>65</v>
      </c>
      <c r="G25" s="6">
        <f t="shared" si="14"/>
        <v>70</v>
      </c>
      <c r="H25" s="6">
        <f t="shared" si="14"/>
        <v>75</v>
      </c>
      <c r="I25" s="6">
        <f t="shared" si="14"/>
        <v>80</v>
      </c>
      <c r="J25" s="6">
        <f t="shared" si="14"/>
        <v>85</v>
      </c>
      <c r="K25" s="6">
        <f t="shared" si="14"/>
        <v>90</v>
      </c>
    </row>
    <row r="26" spans="1:12" x14ac:dyDescent="0.25">
      <c r="A26" t="s">
        <v>1</v>
      </c>
      <c r="B26" s="6">
        <f>4*B23</f>
        <v>12</v>
      </c>
      <c r="C26" s="6">
        <f t="shared" ref="C26:K26" si="15">4*C23</f>
        <v>24</v>
      </c>
      <c r="D26" s="6">
        <f t="shared" si="15"/>
        <v>36</v>
      </c>
      <c r="E26" s="6">
        <f t="shared" si="15"/>
        <v>48</v>
      </c>
      <c r="F26" s="6">
        <f t="shared" si="15"/>
        <v>52</v>
      </c>
      <c r="G26" s="6">
        <f t="shared" si="15"/>
        <v>56</v>
      </c>
      <c r="H26" s="6">
        <f t="shared" si="15"/>
        <v>60</v>
      </c>
      <c r="I26" s="6">
        <f t="shared" si="15"/>
        <v>64</v>
      </c>
      <c r="J26" s="6">
        <f t="shared" si="15"/>
        <v>68</v>
      </c>
      <c r="K26" s="6">
        <f t="shared" si="15"/>
        <v>72</v>
      </c>
    </row>
    <row r="27" spans="1:12" x14ac:dyDescent="0.25">
      <c r="A27" t="s">
        <v>2</v>
      </c>
      <c r="B27" s="6">
        <f>1*B23</f>
        <v>3</v>
      </c>
      <c r="C27" s="6">
        <f t="shared" ref="C27:K27" si="16">1*C23</f>
        <v>6</v>
      </c>
      <c r="D27" s="6">
        <f t="shared" si="16"/>
        <v>9</v>
      </c>
      <c r="E27" s="6">
        <f t="shared" si="16"/>
        <v>12</v>
      </c>
      <c r="F27" s="6">
        <f t="shared" si="16"/>
        <v>13</v>
      </c>
      <c r="G27" s="6">
        <f t="shared" si="16"/>
        <v>14</v>
      </c>
      <c r="H27" s="6">
        <f t="shared" si="16"/>
        <v>15</v>
      </c>
      <c r="I27" s="6">
        <f t="shared" si="16"/>
        <v>16</v>
      </c>
      <c r="J27" s="6">
        <f t="shared" si="16"/>
        <v>17</v>
      </c>
      <c r="K27" s="6">
        <f t="shared" si="16"/>
        <v>18</v>
      </c>
    </row>
    <row r="28" spans="1:12" x14ac:dyDescent="0.25">
      <c r="A28" t="s">
        <v>3</v>
      </c>
      <c r="B28" s="6">
        <v>5</v>
      </c>
      <c r="C28" s="6">
        <v>5</v>
      </c>
      <c r="D28" s="6">
        <v>5</v>
      </c>
      <c r="E28" s="6">
        <v>5</v>
      </c>
      <c r="F28" s="6">
        <v>5</v>
      </c>
      <c r="G28" s="6">
        <v>5</v>
      </c>
      <c r="H28" s="6">
        <v>5</v>
      </c>
      <c r="I28" s="6">
        <v>5</v>
      </c>
      <c r="J28" s="6">
        <v>5</v>
      </c>
      <c r="K28" s="6">
        <v>5</v>
      </c>
    </row>
    <row r="29" spans="1:12" x14ac:dyDescent="0.25">
      <c r="A29" t="s">
        <v>45</v>
      </c>
      <c r="B29" s="6">
        <f>19*B23</f>
        <v>57</v>
      </c>
      <c r="C29" s="6">
        <f t="shared" ref="C29:K29" si="17">19*C23</f>
        <v>114</v>
      </c>
      <c r="D29" s="6">
        <f t="shared" si="17"/>
        <v>171</v>
      </c>
      <c r="E29" s="6">
        <f t="shared" si="17"/>
        <v>228</v>
      </c>
      <c r="F29" s="6">
        <f t="shared" si="17"/>
        <v>247</v>
      </c>
      <c r="G29" s="6">
        <f t="shared" si="17"/>
        <v>266</v>
      </c>
      <c r="H29" s="6">
        <f t="shared" si="17"/>
        <v>285</v>
      </c>
      <c r="I29" s="6">
        <f t="shared" si="17"/>
        <v>304</v>
      </c>
      <c r="J29" s="6">
        <f t="shared" si="17"/>
        <v>323</v>
      </c>
      <c r="K29" s="6">
        <f t="shared" si="17"/>
        <v>342</v>
      </c>
    </row>
    <row r="30" spans="1:12" x14ac:dyDescent="0.25">
      <c r="A30" t="s">
        <v>4</v>
      </c>
      <c r="B30" s="6">
        <f>14*B23</f>
        <v>42</v>
      </c>
      <c r="C30" s="6">
        <f t="shared" ref="C30:K30" si="18">14*C23</f>
        <v>84</v>
      </c>
      <c r="D30" s="6">
        <f t="shared" si="18"/>
        <v>126</v>
      </c>
      <c r="E30" s="6">
        <f t="shared" si="18"/>
        <v>168</v>
      </c>
      <c r="F30" s="6">
        <f t="shared" si="18"/>
        <v>182</v>
      </c>
      <c r="G30" s="6">
        <f t="shared" si="18"/>
        <v>196</v>
      </c>
      <c r="H30" s="6">
        <f t="shared" si="18"/>
        <v>210</v>
      </c>
      <c r="I30" s="6">
        <f t="shared" si="18"/>
        <v>224</v>
      </c>
      <c r="J30" s="6">
        <f t="shared" si="18"/>
        <v>238</v>
      </c>
      <c r="K30" s="6">
        <f t="shared" si="18"/>
        <v>252</v>
      </c>
    </row>
    <row r="31" spans="1:12" x14ac:dyDescent="0.25">
      <c r="A31" t="s">
        <v>5</v>
      </c>
      <c r="B31" s="6">
        <v>10</v>
      </c>
      <c r="C31" s="6">
        <v>10</v>
      </c>
      <c r="D31" s="6">
        <v>10</v>
      </c>
      <c r="E31" s="6">
        <v>10</v>
      </c>
      <c r="F31" s="6">
        <v>10</v>
      </c>
      <c r="G31" s="6">
        <v>10</v>
      </c>
      <c r="H31" s="6">
        <v>10</v>
      </c>
      <c r="I31" s="6">
        <v>10</v>
      </c>
      <c r="J31" s="6">
        <v>10</v>
      </c>
      <c r="K31" s="6">
        <v>10</v>
      </c>
    </row>
    <row r="32" spans="1:12" x14ac:dyDescent="0.25">
      <c r="A32" t="s">
        <v>6</v>
      </c>
      <c r="B32" s="6">
        <f>19.5*B23</f>
        <v>58.5</v>
      </c>
      <c r="C32" s="6">
        <f t="shared" ref="C32:K32" si="19">19.5*C23</f>
        <v>117</v>
      </c>
      <c r="D32" s="6">
        <f t="shared" si="19"/>
        <v>175.5</v>
      </c>
      <c r="E32" s="6">
        <f t="shared" si="19"/>
        <v>234</v>
      </c>
      <c r="F32" s="6">
        <f t="shared" si="19"/>
        <v>253.5</v>
      </c>
      <c r="G32" s="6">
        <f t="shared" si="19"/>
        <v>273</v>
      </c>
      <c r="H32" s="6">
        <f t="shared" si="19"/>
        <v>292.5</v>
      </c>
      <c r="I32" s="6">
        <f t="shared" si="19"/>
        <v>312</v>
      </c>
      <c r="J32" s="6">
        <f t="shared" si="19"/>
        <v>331.5</v>
      </c>
      <c r="K32" s="6">
        <f t="shared" si="19"/>
        <v>351</v>
      </c>
    </row>
    <row r="33" spans="1:13" x14ac:dyDescent="0.25">
      <c r="A33" t="s">
        <v>7</v>
      </c>
      <c r="B33" s="6">
        <f>3.5*B23</f>
        <v>10.5</v>
      </c>
      <c r="C33" s="6">
        <f t="shared" ref="C33:K33" si="20">3.5*C23</f>
        <v>21</v>
      </c>
      <c r="D33" s="6">
        <f t="shared" si="20"/>
        <v>31.5</v>
      </c>
      <c r="E33" s="6">
        <f t="shared" si="20"/>
        <v>42</v>
      </c>
      <c r="F33" s="6">
        <f t="shared" si="20"/>
        <v>45.5</v>
      </c>
      <c r="G33" s="6">
        <f t="shared" si="20"/>
        <v>49</v>
      </c>
      <c r="H33" s="6">
        <f t="shared" si="20"/>
        <v>52.5</v>
      </c>
      <c r="I33" s="6">
        <f t="shared" si="20"/>
        <v>56</v>
      </c>
      <c r="J33" s="6">
        <f t="shared" si="20"/>
        <v>59.5</v>
      </c>
      <c r="K33" s="6">
        <f t="shared" si="20"/>
        <v>63</v>
      </c>
    </row>
    <row r="34" spans="1:13" x14ac:dyDescent="0.25">
      <c r="A34" t="s">
        <v>8</v>
      </c>
      <c r="B34" s="6">
        <f>10*B23</f>
        <v>30</v>
      </c>
      <c r="C34" s="6">
        <f t="shared" ref="C34:K34" si="21">10*C23</f>
        <v>60</v>
      </c>
      <c r="D34" s="6">
        <f t="shared" si="21"/>
        <v>90</v>
      </c>
      <c r="E34" s="6">
        <f t="shared" si="21"/>
        <v>120</v>
      </c>
      <c r="F34" s="6">
        <f t="shared" si="21"/>
        <v>130</v>
      </c>
      <c r="G34" s="6">
        <f t="shared" si="21"/>
        <v>140</v>
      </c>
      <c r="H34" s="6">
        <f t="shared" si="21"/>
        <v>150</v>
      </c>
      <c r="I34" s="6">
        <f t="shared" si="21"/>
        <v>160</v>
      </c>
      <c r="J34" s="6">
        <f t="shared" si="21"/>
        <v>170</v>
      </c>
      <c r="K34" s="6">
        <f t="shared" si="21"/>
        <v>180</v>
      </c>
    </row>
    <row r="35" spans="1:13" x14ac:dyDescent="0.25">
      <c r="A35" t="s">
        <v>9</v>
      </c>
      <c r="B35" s="6">
        <v>5</v>
      </c>
      <c r="C35" s="6">
        <v>5</v>
      </c>
      <c r="D35" s="6">
        <v>5</v>
      </c>
      <c r="E35" s="6">
        <v>5</v>
      </c>
      <c r="F35" s="6">
        <v>5</v>
      </c>
      <c r="G35" s="6">
        <v>5</v>
      </c>
      <c r="H35" s="6">
        <v>5</v>
      </c>
      <c r="I35" s="6">
        <v>5</v>
      </c>
      <c r="J35" s="6">
        <v>5</v>
      </c>
      <c r="K35" s="6">
        <v>5</v>
      </c>
    </row>
    <row r="36" spans="1:13" x14ac:dyDescent="0.25">
      <c r="A36" t="s">
        <v>10</v>
      </c>
      <c r="B36" s="6">
        <f>5*B23</f>
        <v>15</v>
      </c>
      <c r="C36" s="6">
        <f t="shared" ref="C36:K36" si="22">5*C23</f>
        <v>30</v>
      </c>
      <c r="D36" s="6">
        <f t="shared" si="22"/>
        <v>45</v>
      </c>
      <c r="E36" s="6">
        <f t="shared" si="22"/>
        <v>60</v>
      </c>
      <c r="F36" s="6">
        <f t="shared" si="22"/>
        <v>65</v>
      </c>
      <c r="G36" s="6">
        <f t="shared" si="22"/>
        <v>70</v>
      </c>
      <c r="H36" s="6">
        <f t="shared" si="22"/>
        <v>75</v>
      </c>
      <c r="I36" s="6">
        <f t="shared" si="22"/>
        <v>80</v>
      </c>
      <c r="J36" s="6">
        <f t="shared" si="22"/>
        <v>85</v>
      </c>
      <c r="K36" s="6">
        <f t="shared" si="22"/>
        <v>90</v>
      </c>
    </row>
    <row r="37" spans="1:13" x14ac:dyDescent="0.25">
      <c r="A37" t="s">
        <v>11</v>
      </c>
      <c r="B37" s="6">
        <f>3*B23</f>
        <v>9</v>
      </c>
      <c r="C37" s="6">
        <f t="shared" ref="C37:K37" si="23">3*C23</f>
        <v>18</v>
      </c>
      <c r="D37" s="6">
        <f t="shared" si="23"/>
        <v>27</v>
      </c>
      <c r="E37" s="6">
        <f t="shared" si="23"/>
        <v>36</v>
      </c>
      <c r="F37" s="6">
        <f t="shared" si="23"/>
        <v>39</v>
      </c>
      <c r="G37" s="6">
        <f t="shared" si="23"/>
        <v>42</v>
      </c>
      <c r="H37" s="6">
        <f t="shared" si="23"/>
        <v>45</v>
      </c>
      <c r="I37" s="6">
        <f t="shared" si="23"/>
        <v>48</v>
      </c>
      <c r="J37" s="6">
        <f t="shared" si="23"/>
        <v>51</v>
      </c>
      <c r="K37" s="6">
        <f t="shared" si="23"/>
        <v>54</v>
      </c>
    </row>
    <row r="38" spans="1:13" ht="15.75" thickBot="1" x14ac:dyDescent="0.3">
      <c r="B38" s="7">
        <f t="shared" ref="B38:K38" si="24">SUM(B24:B37)</f>
        <v>1364</v>
      </c>
      <c r="C38" s="7">
        <f t="shared" si="24"/>
        <v>2708</v>
      </c>
      <c r="D38" s="7">
        <f t="shared" si="24"/>
        <v>4052</v>
      </c>
      <c r="E38" s="7">
        <f t="shared" si="24"/>
        <v>5396</v>
      </c>
      <c r="F38" s="7">
        <f t="shared" si="24"/>
        <v>5844</v>
      </c>
      <c r="G38" s="7">
        <f t="shared" si="24"/>
        <v>6292</v>
      </c>
      <c r="H38" s="7">
        <f t="shared" si="24"/>
        <v>6740</v>
      </c>
      <c r="I38" s="7">
        <f t="shared" si="24"/>
        <v>6939</v>
      </c>
      <c r="J38" s="7">
        <f t="shared" si="24"/>
        <v>7138</v>
      </c>
      <c r="K38" s="7">
        <f t="shared" si="24"/>
        <v>7337</v>
      </c>
    </row>
    <row r="39" spans="1:13" ht="15.75" thickTop="1" x14ac:dyDescent="0.25">
      <c r="A39" s="27" t="s">
        <v>40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3" x14ac:dyDescent="0.25">
      <c r="A40" s="30" t="s">
        <v>28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3" x14ac:dyDescent="0.25">
      <c r="A41" s="29" t="s">
        <v>31</v>
      </c>
      <c r="B41" s="29"/>
      <c r="C41" s="6">
        <f>1633+1575+50</f>
        <v>3258</v>
      </c>
      <c r="D41" s="14">
        <f>C41/5</f>
        <v>651.6</v>
      </c>
      <c r="E41" s="14" t="s">
        <v>41</v>
      </c>
      <c r="F41" s="8">
        <v>2500</v>
      </c>
    </row>
    <row r="42" spans="1:13" x14ac:dyDescent="0.25">
      <c r="A42" s="29" t="s">
        <v>42</v>
      </c>
      <c r="B42" s="29"/>
      <c r="C42" s="6">
        <f>2036+1575+50</f>
        <v>3661</v>
      </c>
      <c r="D42" s="14">
        <f>C42/5</f>
        <v>732.2</v>
      </c>
      <c r="E42" s="14" t="s">
        <v>41</v>
      </c>
      <c r="F42" s="8">
        <v>2800</v>
      </c>
      <c r="G42" s="28" t="s">
        <v>25</v>
      </c>
      <c r="H42" s="28"/>
      <c r="I42" s="28"/>
      <c r="J42" s="28"/>
      <c r="K42" s="28"/>
    </row>
    <row r="43" spans="1:13" x14ac:dyDescent="0.25">
      <c r="A43" s="29" t="s">
        <v>30</v>
      </c>
      <c r="B43" s="29"/>
      <c r="C43" s="6">
        <f>2036+550+1575+50</f>
        <v>4211</v>
      </c>
      <c r="D43" s="14">
        <f>C43/5</f>
        <v>842.2</v>
      </c>
      <c r="E43" s="14" t="s">
        <v>41</v>
      </c>
      <c r="F43" s="8">
        <v>3200</v>
      </c>
      <c r="G43" s="28" t="s">
        <v>26</v>
      </c>
      <c r="H43" s="28"/>
      <c r="I43" s="28"/>
      <c r="J43" s="28"/>
      <c r="K43" s="28"/>
    </row>
    <row r="44" spans="1:13" x14ac:dyDescent="0.25">
      <c r="A44" s="29" t="s">
        <v>34</v>
      </c>
      <c r="B44" s="29"/>
      <c r="C44" s="6">
        <f>2092+1575+50</f>
        <v>3717</v>
      </c>
      <c r="D44" s="14">
        <f>C44/5</f>
        <v>743.4</v>
      </c>
      <c r="E44" s="14" t="s">
        <v>41</v>
      </c>
      <c r="F44" s="8">
        <v>2800</v>
      </c>
      <c r="G44" s="28" t="s">
        <v>27</v>
      </c>
      <c r="H44" s="28"/>
      <c r="I44" s="28"/>
      <c r="J44" s="28"/>
      <c r="K44" s="28"/>
    </row>
    <row r="45" spans="1:13" x14ac:dyDescent="0.25">
      <c r="A45" s="12"/>
      <c r="B45" s="12"/>
      <c r="D45" s="11"/>
      <c r="E45" s="11"/>
      <c r="F45" s="8"/>
      <c r="G45" s="10"/>
      <c r="H45" s="10"/>
      <c r="I45" s="10"/>
      <c r="J45" s="10"/>
      <c r="K45" s="10"/>
    </row>
    <row r="46" spans="1:13" x14ac:dyDescent="0.25">
      <c r="A46" s="27" t="s">
        <v>13</v>
      </c>
      <c r="B46" s="27"/>
      <c r="C46" s="27"/>
      <c r="D46" s="27"/>
      <c r="E46" s="27"/>
      <c r="K46" s="32" t="s">
        <v>58</v>
      </c>
      <c r="L46" s="32"/>
      <c r="M46" s="32"/>
    </row>
    <row r="47" spans="1:13" x14ac:dyDescent="0.25">
      <c r="A47" s="34" t="s">
        <v>17</v>
      </c>
      <c r="B47" s="34"/>
      <c r="C47" s="34"/>
      <c r="D47" s="34"/>
      <c r="E47" s="34"/>
      <c r="G47" s="31" t="s">
        <v>33</v>
      </c>
      <c r="H47" s="31"/>
      <c r="I47" s="31"/>
      <c r="J47" s="31"/>
      <c r="K47" s="15">
        <f>H19+D41</f>
        <v>5141.6000000000004</v>
      </c>
      <c r="L47" s="33" t="s">
        <v>36</v>
      </c>
      <c r="M47" s="33"/>
    </row>
    <row r="48" spans="1:13" x14ac:dyDescent="0.25">
      <c r="A48" t="s">
        <v>14</v>
      </c>
      <c r="C48" s="6">
        <v>3445</v>
      </c>
      <c r="D48" s="14">
        <f>C48/5</f>
        <v>689</v>
      </c>
      <c r="E48" s="14" t="s">
        <v>41</v>
      </c>
      <c r="G48" s="31" t="s">
        <v>57</v>
      </c>
      <c r="H48" s="31"/>
      <c r="I48" s="31"/>
      <c r="J48" s="31"/>
      <c r="K48" s="15">
        <f>H19+D42</f>
        <v>5222.2</v>
      </c>
      <c r="L48" s="33" t="s">
        <v>36</v>
      </c>
      <c r="M48" s="33"/>
    </row>
    <row r="49" spans="1:13" x14ac:dyDescent="0.25">
      <c r="A49" t="s">
        <v>15</v>
      </c>
      <c r="C49" s="6">
        <v>3086</v>
      </c>
      <c r="D49" s="14">
        <f>C49/5</f>
        <v>617.20000000000005</v>
      </c>
      <c r="E49" s="14" t="s">
        <v>41</v>
      </c>
      <c r="G49" s="31" t="s">
        <v>35</v>
      </c>
      <c r="H49" s="31"/>
      <c r="I49" s="31"/>
      <c r="J49" s="31"/>
      <c r="K49" s="15">
        <f>H19+D44</f>
        <v>5233.3999999999996</v>
      </c>
      <c r="L49" s="33" t="s">
        <v>36</v>
      </c>
      <c r="M49" s="33"/>
    </row>
    <row r="50" spans="1:13" x14ac:dyDescent="0.25">
      <c r="A50" t="s">
        <v>16</v>
      </c>
      <c r="C50" s="6">
        <v>3808</v>
      </c>
      <c r="D50" s="14">
        <f t="shared" ref="D50" si="25">C50/5</f>
        <v>761.6</v>
      </c>
      <c r="E50" s="14" t="s">
        <v>41</v>
      </c>
    </row>
    <row r="51" spans="1:13" x14ac:dyDescent="0.25">
      <c r="J51" s="32" t="s">
        <v>59</v>
      </c>
      <c r="K51" s="32"/>
      <c r="L51" s="32"/>
      <c r="M51" s="32"/>
    </row>
    <row r="52" spans="1:13" x14ac:dyDescent="0.25">
      <c r="A52" t="s">
        <v>18</v>
      </c>
      <c r="C52" s="6">
        <v>3105</v>
      </c>
      <c r="D52" s="14">
        <f t="shared" ref="D52:D54" si="26">C52/5</f>
        <v>621</v>
      </c>
      <c r="E52" s="14" t="s">
        <v>41</v>
      </c>
      <c r="G52" s="31" t="s">
        <v>33</v>
      </c>
      <c r="H52" s="31"/>
      <c r="I52" s="31"/>
      <c r="J52" s="31"/>
      <c r="K52" s="15">
        <f>H38+D41</f>
        <v>7391.6</v>
      </c>
      <c r="L52" s="33" t="s">
        <v>36</v>
      </c>
      <c r="M52" s="33"/>
    </row>
    <row r="53" spans="1:13" x14ac:dyDescent="0.25">
      <c r="A53" t="s">
        <v>19</v>
      </c>
      <c r="C53" s="6">
        <v>2746</v>
      </c>
      <c r="D53" s="14">
        <f>C53/5</f>
        <v>549.20000000000005</v>
      </c>
      <c r="E53" s="14" t="s">
        <v>41</v>
      </c>
      <c r="G53" s="31" t="s">
        <v>57</v>
      </c>
      <c r="H53" s="31"/>
      <c r="I53" s="31"/>
      <c r="J53" s="31"/>
      <c r="K53" s="15">
        <f>H38+D42</f>
        <v>7472.2</v>
      </c>
      <c r="L53" s="33" t="s">
        <v>36</v>
      </c>
      <c r="M53" s="33"/>
    </row>
    <row r="54" spans="1:13" x14ac:dyDescent="0.25">
      <c r="A54" t="s">
        <v>20</v>
      </c>
      <c r="C54" s="6">
        <v>3347</v>
      </c>
      <c r="D54" s="14">
        <f t="shared" si="26"/>
        <v>669.4</v>
      </c>
      <c r="E54" s="14" t="s">
        <v>41</v>
      </c>
      <c r="G54" s="31" t="s">
        <v>35</v>
      </c>
      <c r="H54" s="31"/>
      <c r="I54" s="31"/>
      <c r="J54" s="31"/>
      <c r="K54" s="15">
        <f>H38+D44</f>
        <v>7483.4</v>
      </c>
      <c r="L54" s="33" t="s">
        <v>36</v>
      </c>
      <c r="M54" s="33"/>
    </row>
    <row r="55" spans="1:13" x14ac:dyDescent="0.25">
      <c r="G55" s="24"/>
      <c r="H55" s="24"/>
      <c r="I55" s="24"/>
      <c r="J55" s="24"/>
      <c r="K55" s="25"/>
      <c r="L55" s="26"/>
      <c r="M55" s="26"/>
    </row>
    <row r="56" spans="1:13" x14ac:dyDescent="0.25">
      <c r="A56" t="s">
        <v>21</v>
      </c>
      <c r="C56" s="6">
        <v>5870</v>
      </c>
      <c r="D56" s="14">
        <f t="shared" ref="D56:D59" si="27">C56/5</f>
        <v>1174</v>
      </c>
      <c r="E56" s="14" t="s">
        <v>41</v>
      </c>
      <c r="G56" s="28" t="s">
        <v>37</v>
      </c>
      <c r="H56" s="28"/>
      <c r="I56" s="28"/>
      <c r="J56" s="28"/>
      <c r="K56" s="28"/>
      <c r="L56" s="28"/>
      <c r="M56" s="28"/>
    </row>
    <row r="57" spans="1:13" x14ac:dyDescent="0.25">
      <c r="A57" t="s">
        <v>22</v>
      </c>
      <c r="C57" s="6">
        <v>5392</v>
      </c>
      <c r="D57" s="14">
        <f t="shared" si="27"/>
        <v>1078.4000000000001</v>
      </c>
      <c r="E57" s="14" t="s">
        <v>41</v>
      </c>
    </row>
    <row r="58" spans="1:13" x14ac:dyDescent="0.25">
      <c r="A58" t="s">
        <v>23</v>
      </c>
      <c r="C58" s="6">
        <v>6893</v>
      </c>
      <c r="D58" s="14">
        <f t="shared" si="27"/>
        <v>1378.6</v>
      </c>
      <c r="E58" s="14" t="s">
        <v>41</v>
      </c>
    </row>
    <row r="59" spans="1:13" x14ac:dyDescent="0.25">
      <c r="A59" t="s">
        <v>29</v>
      </c>
      <c r="C59" s="6">
        <v>4228</v>
      </c>
      <c r="D59" s="14">
        <f t="shared" si="27"/>
        <v>845.6</v>
      </c>
      <c r="E59" s="14" t="s">
        <v>41</v>
      </c>
    </row>
    <row r="61" spans="1:13" x14ac:dyDescent="0.25">
      <c r="A61" s="27" t="s">
        <v>43</v>
      </c>
      <c r="B61" s="27"/>
      <c r="C61" s="27"/>
      <c r="D61" s="27"/>
      <c r="E61" s="27"/>
    </row>
    <row r="62" spans="1:13" s="18" customFormat="1" ht="15" customHeight="1" x14ac:dyDescent="0.25">
      <c r="A62" s="20" t="s">
        <v>46</v>
      </c>
      <c r="C62" s="21">
        <v>2310</v>
      </c>
      <c r="D62" s="19">
        <f t="shared" ref="D62:D64" si="28">C62/5</f>
        <v>462</v>
      </c>
      <c r="E62" s="14" t="s">
        <v>41</v>
      </c>
      <c r="F62" s="19"/>
      <c r="G62" s="6"/>
      <c r="H62" s="6"/>
      <c r="I62" s="6"/>
      <c r="J62" s="6"/>
      <c r="K62" s="6"/>
      <c r="L62"/>
      <c r="M62"/>
    </row>
    <row r="63" spans="1:13" s="18" customFormat="1" ht="15" customHeight="1" x14ac:dyDescent="0.25">
      <c r="A63" s="20" t="s">
        <v>47</v>
      </c>
      <c r="C63" s="21">
        <v>2153</v>
      </c>
      <c r="D63" s="19">
        <f t="shared" si="28"/>
        <v>430.6</v>
      </c>
      <c r="E63" s="14" t="s">
        <v>41</v>
      </c>
      <c r="F63" s="19"/>
      <c r="G63" s="6"/>
      <c r="H63" s="6"/>
      <c r="I63" s="6"/>
      <c r="J63" s="6"/>
      <c r="K63" s="6"/>
      <c r="L63"/>
      <c r="M63"/>
    </row>
    <row r="64" spans="1:13" s="18" customFormat="1" ht="15" customHeight="1" x14ac:dyDescent="0.25">
      <c r="A64" s="20" t="s">
        <v>48</v>
      </c>
      <c r="C64" s="21">
        <v>2888</v>
      </c>
      <c r="D64" s="19">
        <f t="shared" si="28"/>
        <v>577.6</v>
      </c>
      <c r="E64" s="14" t="s">
        <v>41</v>
      </c>
      <c r="F64" s="19"/>
      <c r="G64" s="6"/>
      <c r="H64" s="6"/>
      <c r="I64" s="6"/>
      <c r="J64" s="6"/>
      <c r="K64" s="6"/>
      <c r="L64"/>
      <c r="M64"/>
    </row>
    <row r="65" spans="1:13" s="18" customFormat="1" ht="15" customHeight="1" x14ac:dyDescent="0.25">
      <c r="A65" s="20"/>
      <c r="C65" s="21"/>
      <c r="D65" s="19"/>
      <c r="E65" s="19"/>
      <c r="F65" s="19"/>
      <c r="G65" s="6"/>
      <c r="H65" s="6"/>
      <c r="I65" s="6"/>
      <c r="J65" s="6"/>
      <c r="K65" s="6"/>
      <c r="L65"/>
      <c r="M65"/>
    </row>
    <row r="66" spans="1:13" s="18" customFormat="1" ht="15" customHeight="1" x14ac:dyDescent="0.25">
      <c r="A66" s="20" t="s">
        <v>49</v>
      </c>
      <c r="C66" s="21">
        <v>2100</v>
      </c>
      <c r="D66" s="19">
        <f t="shared" ref="D66:D68" si="29">C66/5</f>
        <v>420</v>
      </c>
      <c r="E66" s="14" t="s">
        <v>41</v>
      </c>
      <c r="F66" s="19"/>
      <c r="G66" s="6"/>
      <c r="H66" s="6"/>
      <c r="I66" s="6"/>
      <c r="J66" s="6"/>
      <c r="K66" s="6"/>
      <c r="L66"/>
      <c r="M66"/>
    </row>
    <row r="67" spans="1:13" s="18" customFormat="1" ht="15" customHeight="1" x14ac:dyDescent="0.25">
      <c r="A67" s="20" t="s">
        <v>50</v>
      </c>
      <c r="C67" s="21">
        <v>1943</v>
      </c>
      <c r="D67" s="19">
        <f t="shared" si="29"/>
        <v>388.6</v>
      </c>
      <c r="E67" s="14" t="s">
        <v>41</v>
      </c>
      <c r="F67" s="19"/>
      <c r="G67" s="19"/>
      <c r="H67" s="19"/>
      <c r="I67" s="19"/>
      <c r="J67" s="19"/>
      <c r="K67" s="19"/>
      <c r="L67" s="19"/>
      <c r="M67" s="19"/>
    </row>
    <row r="68" spans="1:13" s="18" customFormat="1" ht="15" customHeight="1" x14ac:dyDescent="0.25">
      <c r="A68" s="20" t="s">
        <v>51</v>
      </c>
      <c r="C68" s="21">
        <v>2573</v>
      </c>
      <c r="D68" s="19">
        <f t="shared" si="29"/>
        <v>514.6</v>
      </c>
      <c r="E68" s="14" t="s">
        <v>41</v>
      </c>
      <c r="F68" s="19"/>
      <c r="G68" s="19"/>
      <c r="H68" s="19"/>
      <c r="I68" s="19"/>
      <c r="J68" s="19"/>
      <c r="K68" s="19"/>
      <c r="L68" s="19"/>
      <c r="M68" s="19"/>
    </row>
    <row r="69" spans="1:13" s="18" customFormat="1" ht="15" customHeight="1" x14ac:dyDescent="0.25">
      <c r="A69" s="20"/>
      <c r="C69" s="21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s="18" customFormat="1" ht="15" customHeight="1" x14ac:dyDescent="0.25">
      <c r="A70" s="20" t="s">
        <v>52</v>
      </c>
      <c r="C70" s="21">
        <v>2205</v>
      </c>
      <c r="D70" s="19">
        <f>C70/5</f>
        <v>441</v>
      </c>
      <c r="E70" s="14" t="s">
        <v>41</v>
      </c>
      <c r="F70" s="19"/>
      <c r="G70" s="19"/>
      <c r="H70" s="19"/>
      <c r="I70" s="19"/>
      <c r="J70" s="19"/>
      <c r="K70" s="19"/>
      <c r="L70" s="19"/>
      <c r="M70" s="19"/>
    </row>
    <row r="71" spans="1:13" s="18" customFormat="1" ht="15" customHeight="1" x14ac:dyDescent="0.25">
      <c r="A71" s="20" t="s">
        <v>53</v>
      </c>
      <c r="C71" s="21">
        <v>2048</v>
      </c>
      <c r="D71" s="19">
        <f t="shared" ref="D71:D72" si="30">C71/5</f>
        <v>409.6</v>
      </c>
      <c r="E71" s="14" t="s">
        <v>41</v>
      </c>
      <c r="F71" s="19"/>
      <c r="G71" s="19"/>
      <c r="H71" s="19"/>
      <c r="I71" s="19"/>
      <c r="J71" s="19"/>
      <c r="K71" s="19"/>
      <c r="L71" s="19"/>
      <c r="M71" s="19"/>
    </row>
    <row r="72" spans="1:13" s="18" customFormat="1" ht="15" customHeight="1" x14ac:dyDescent="0.25">
      <c r="A72" s="20" t="s">
        <v>54</v>
      </c>
      <c r="C72" s="21">
        <v>2730</v>
      </c>
      <c r="D72" s="19">
        <f t="shared" si="30"/>
        <v>546</v>
      </c>
      <c r="E72" s="14" t="s">
        <v>41</v>
      </c>
      <c r="F72" s="19"/>
      <c r="G72" s="19"/>
      <c r="H72" s="19"/>
      <c r="I72" s="19"/>
      <c r="J72" s="19"/>
      <c r="K72" s="19"/>
      <c r="L72" s="19"/>
      <c r="M72" s="19"/>
    </row>
    <row r="73" spans="1:13" ht="15" customHeight="1" x14ac:dyDescent="0.25">
      <c r="A73" s="16"/>
      <c r="B73" s="17"/>
      <c r="C73"/>
      <c r="G73" s="19"/>
      <c r="H73" s="19"/>
      <c r="I73" s="19"/>
      <c r="J73" s="19"/>
      <c r="K73" s="19"/>
      <c r="L73" s="19"/>
      <c r="M73" s="19"/>
    </row>
    <row r="74" spans="1:13" x14ac:dyDescent="0.25">
      <c r="A74" s="27" t="s">
        <v>56</v>
      </c>
      <c r="B74" s="27"/>
      <c r="C74" s="27"/>
      <c r="D74" s="27"/>
      <c r="E74" s="27"/>
      <c r="F74" s="23"/>
      <c r="G74" s="19"/>
      <c r="H74" s="19"/>
      <c r="I74" s="19"/>
      <c r="J74" s="19"/>
      <c r="K74" s="19"/>
      <c r="L74" s="19"/>
      <c r="M74" s="19"/>
    </row>
    <row r="75" spans="1:13" x14ac:dyDescent="0.25">
      <c r="A75" s="27" t="s">
        <v>55</v>
      </c>
      <c r="B75" s="27"/>
      <c r="C75" s="27"/>
      <c r="D75" s="27"/>
      <c r="E75" s="27"/>
      <c r="F75" s="9"/>
      <c r="G75" s="19"/>
      <c r="H75" s="19"/>
      <c r="I75" s="19"/>
      <c r="J75" s="19"/>
      <c r="K75" s="19"/>
      <c r="L75" s="19"/>
      <c r="M75" s="19"/>
    </row>
    <row r="76" spans="1:13" x14ac:dyDescent="0.25">
      <c r="A76" s="1"/>
      <c r="B76" s="9"/>
      <c r="C76" s="9"/>
      <c r="D76" s="9"/>
      <c r="E76" s="9"/>
      <c r="F76" s="9"/>
      <c r="G76" s="19"/>
      <c r="H76" s="19"/>
      <c r="I76" s="19"/>
      <c r="J76" s="19"/>
      <c r="K76" s="19"/>
      <c r="L76" s="19"/>
      <c r="M76" s="19"/>
    </row>
    <row r="77" spans="1:13" x14ac:dyDescent="0.25">
      <c r="C77" s="5">
        <v>3</v>
      </c>
      <c r="D77" s="5">
        <v>6</v>
      </c>
      <c r="E77" s="5">
        <v>9</v>
      </c>
      <c r="F77" s="5">
        <v>12</v>
      </c>
      <c r="G77" s="19"/>
      <c r="H77" s="19"/>
      <c r="I77" s="19"/>
      <c r="J77" s="19"/>
      <c r="K77" s="19"/>
      <c r="L77" s="19"/>
      <c r="M77" s="19"/>
    </row>
    <row r="78" spans="1:13" x14ac:dyDescent="0.25">
      <c r="A78" t="s">
        <v>0</v>
      </c>
      <c r="C78" s="6">
        <f>280*C77</f>
        <v>840</v>
      </c>
      <c r="D78" s="6">
        <f t="shared" ref="D78:E78" si="31">280*D77</f>
        <v>1680</v>
      </c>
      <c r="E78" s="6">
        <f t="shared" si="31"/>
        <v>2520</v>
      </c>
      <c r="F78" s="6">
        <f>280*F77</f>
        <v>3360</v>
      </c>
      <c r="L78" s="6"/>
      <c r="M78" s="6"/>
    </row>
    <row r="79" spans="1:13" x14ac:dyDescent="0.25">
      <c r="A79" t="s">
        <v>32</v>
      </c>
      <c r="B79"/>
      <c r="C79" s="22">
        <f>C77*5</f>
        <v>15</v>
      </c>
      <c r="D79" s="22">
        <f t="shared" ref="D79:E79" si="32">D77*5</f>
        <v>30</v>
      </c>
      <c r="E79" s="22">
        <f t="shared" si="32"/>
        <v>45</v>
      </c>
      <c r="F79" s="22">
        <f>F77*5</f>
        <v>60</v>
      </c>
      <c r="G79" s="23"/>
      <c r="H79" s="23"/>
      <c r="I79" s="23"/>
      <c r="J79" s="23"/>
      <c r="K79" s="23"/>
    </row>
    <row r="80" spans="1:13" x14ac:dyDescent="0.25">
      <c r="A80" t="s">
        <v>1</v>
      </c>
      <c r="C80" s="6">
        <f>4*C77</f>
        <v>12</v>
      </c>
      <c r="D80" s="6">
        <f t="shared" ref="D80:E80" si="33">4*D77</f>
        <v>24</v>
      </c>
      <c r="E80" s="6">
        <f t="shared" si="33"/>
        <v>36</v>
      </c>
      <c r="F80" s="6">
        <f t="shared" ref="F80" si="34">4*F77</f>
        <v>48</v>
      </c>
      <c r="G80" s="9"/>
      <c r="H80" s="9"/>
      <c r="I80" s="9"/>
      <c r="J80" s="9"/>
      <c r="K80" s="9"/>
    </row>
    <row r="81" spans="1:11" x14ac:dyDescent="0.25">
      <c r="A81" t="s">
        <v>2</v>
      </c>
      <c r="C81" s="6">
        <f>1*C77</f>
        <v>3</v>
      </c>
      <c r="D81" s="6">
        <f t="shared" ref="D81:E81" si="35">1*D77</f>
        <v>6</v>
      </c>
      <c r="E81" s="6">
        <f t="shared" si="35"/>
        <v>9</v>
      </c>
      <c r="F81" s="6">
        <f t="shared" ref="F81" si="36">1*F77</f>
        <v>12</v>
      </c>
      <c r="G81" s="9"/>
      <c r="H81" s="9"/>
      <c r="I81" s="9"/>
      <c r="J81" s="9"/>
      <c r="K81" s="9"/>
    </row>
    <row r="82" spans="1:11" x14ac:dyDescent="0.25">
      <c r="A82" t="s">
        <v>45</v>
      </c>
      <c r="C82" s="6">
        <f>19*C77</f>
        <v>57</v>
      </c>
      <c r="D82" s="6">
        <f>19*D77</f>
        <v>114</v>
      </c>
      <c r="E82" s="6">
        <f>19*E77</f>
        <v>171</v>
      </c>
      <c r="F82" s="6">
        <f>19*F77</f>
        <v>228</v>
      </c>
    </row>
    <row r="83" spans="1:11" x14ac:dyDescent="0.25">
      <c r="A83" t="s">
        <v>24</v>
      </c>
      <c r="C83" s="6">
        <f>14*C77</f>
        <v>42</v>
      </c>
      <c r="D83" s="6">
        <f>14*D77</f>
        <v>84</v>
      </c>
      <c r="E83" s="6">
        <f>14*E77</f>
        <v>126</v>
      </c>
      <c r="F83" s="6">
        <f>14*F77</f>
        <v>168</v>
      </c>
      <c r="G83"/>
      <c r="H83"/>
      <c r="I83"/>
      <c r="J83"/>
      <c r="K83"/>
    </row>
    <row r="84" spans="1:11" x14ac:dyDescent="0.25">
      <c r="A84" t="s">
        <v>5</v>
      </c>
      <c r="C84" s="6">
        <v>10</v>
      </c>
      <c r="D84" s="6">
        <v>10</v>
      </c>
      <c r="E84" s="6">
        <v>10</v>
      </c>
      <c r="F84" s="6">
        <v>10</v>
      </c>
    </row>
    <row r="85" spans="1:11" x14ac:dyDescent="0.25">
      <c r="A85" t="s">
        <v>6</v>
      </c>
      <c r="C85" s="6">
        <f>19.5*C77</f>
        <v>58.5</v>
      </c>
      <c r="D85" s="6">
        <f>19.5*D77</f>
        <v>117</v>
      </c>
      <c r="E85" s="6">
        <f>19.5*E77</f>
        <v>175.5</v>
      </c>
      <c r="F85" s="6">
        <f>19.5*F77</f>
        <v>234</v>
      </c>
    </row>
    <row r="86" spans="1:11" x14ac:dyDescent="0.25">
      <c r="A86" t="s">
        <v>7</v>
      </c>
      <c r="C86" s="6">
        <f>3.5*C77</f>
        <v>10.5</v>
      </c>
      <c r="D86" s="6">
        <f>3.5*D77</f>
        <v>21</v>
      </c>
      <c r="E86" s="6">
        <f>3.5*E77</f>
        <v>31.5</v>
      </c>
      <c r="F86" s="6">
        <f>3.5*F77</f>
        <v>42</v>
      </c>
    </row>
    <row r="87" spans="1:11" x14ac:dyDescent="0.25">
      <c r="A87" t="s">
        <v>8</v>
      </c>
      <c r="C87" s="6">
        <f>10*C77</f>
        <v>30</v>
      </c>
      <c r="D87" s="6">
        <f>10*D77</f>
        <v>60</v>
      </c>
      <c r="E87" s="6">
        <f>10*E77</f>
        <v>90</v>
      </c>
      <c r="F87" s="6">
        <f>10*F77</f>
        <v>120</v>
      </c>
    </row>
    <row r="88" spans="1:11" x14ac:dyDescent="0.25">
      <c r="A88" t="s">
        <v>9</v>
      </c>
      <c r="C88" s="6">
        <v>5</v>
      </c>
      <c r="D88" s="6">
        <v>5</v>
      </c>
      <c r="E88" s="6">
        <v>5</v>
      </c>
      <c r="F88" s="6">
        <v>5</v>
      </c>
    </row>
    <row r="89" spans="1:11" x14ac:dyDescent="0.25">
      <c r="A89" t="s">
        <v>10</v>
      </c>
      <c r="C89" s="6">
        <f>5*C77</f>
        <v>15</v>
      </c>
      <c r="D89" s="6">
        <f>5*D77</f>
        <v>30</v>
      </c>
      <c r="E89" s="6">
        <f>5*E77</f>
        <v>45</v>
      </c>
      <c r="F89" s="6">
        <f>5*F77</f>
        <v>60</v>
      </c>
    </row>
    <row r="90" spans="1:11" x14ac:dyDescent="0.25">
      <c r="A90" t="s">
        <v>11</v>
      </c>
      <c r="C90" s="6">
        <f>3*C77</f>
        <v>9</v>
      </c>
      <c r="D90" s="6">
        <f>3*D77</f>
        <v>18</v>
      </c>
      <c r="E90" s="6">
        <f>3*E77</f>
        <v>27</v>
      </c>
      <c r="F90" s="6">
        <f>3*F77</f>
        <v>36</v>
      </c>
    </row>
    <row r="91" spans="1:11" ht="15.75" thickBot="1" x14ac:dyDescent="0.3">
      <c r="C91" s="7">
        <f>SUM(C78:C90)</f>
        <v>1107</v>
      </c>
      <c r="D91" s="7">
        <f>SUM(D78:D90)</f>
        <v>2199</v>
      </c>
      <c r="E91" s="7">
        <f>SUM(E78:E90)</f>
        <v>3291</v>
      </c>
      <c r="F91" s="7">
        <f>SUM(F78:F90)</f>
        <v>4383</v>
      </c>
    </row>
    <row r="92" spans="1:11" ht="15.75" thickTop="1" x14ac:dyDescent="0.25"/>
    <row r="93" spans="1:11" x14ac:dyDescent="0.25">
      <c r="A93" s="27" t="s">
        <v>61</v>
      </c>
      <c r="B93" s="27"/>
      <c r="C93" s="27"/>
      <c r="D93" s="27"/>
      <c r="E93" s="27"/>
      <c r="F93" s="27"/>
    </row>
    <row r="94" spans="1:11" x14ac:dyDescent="0.25">
      <c r="A94" s="3" t="s">
        <v>12</v>
      </c>
      <c r="B94" s="8"/>
      <c r="C94" s="8">
        <f>C96-C78</f>
        <v>480</v>
      </c>
      <c r="D94" s="8">
        <f>D96-D78</f>
        <v>960</v>
      </c>
      <c r="E94" s="8">
        <f>E96-E78</f>
        <v>1440</v>
      </c>
      <c r="F94" s="8">
        <f>F96-F78</f>
        <v>1920</v>
      </c>
    </row>
    <row r="95" spans="1:11" x14ac:dyDescent="0.25">
      <c r="C95" s="5">
        <v>3</v>
      </c>
      <c r="D95" s="5">
        <v>6</v>
      </c>
      <c r="E95" s="5">
        <v>9</v>
      </c>
      <c r="F95" s="5">
        <v>12</v>
      </c>
    </row>
    <row r="96" spans="1:11" x14ac:dyDescent="0.25">
      <c r="A96" t="s">
        <v>0</v>
      </c>
      <c r="C96" s="6">
        <f>440*C95</f>
        <v>1320</v>
      </c>
      <c r="D96" s="6">
        <f>440*D95</f>
        <v>2640</v>
      </c>
      <c r="E96" s="6">
        <f>440*E95</f>
        <v>3960</v>
      </c>
      <c r="F96" s="6">
        <f>440*F95</f>
        <v>5280</v>
      </c>
    </row>
    <row r="97" spans="1:11" x14ac:dyDescent="0.25">
      <c r="A97" t="s">
        <v>32</v>
      </c>
      <c r="B97"/>
      <c r="C97" s="22">
        <f>C95*5</f>
        <v>15</v>
      </c>
      <c r="D97" s="22">
        <f t="shared" ref="D97:E97" si="37">D95*5</f>
        <v>30</v>
      </c>
      <c r="E97" s="22">
        <f t="shared" si="37"/>
        <v>45</v>
      </c>
      <c r="F97" s="22">
        <f t="shared" ref="F97" si="38">F95*5</f>
        <v>60</v>
      </c>
    </row>
    <row r="98" spans="1:11" x14ac:dyDescent="0.25">
      <c r="A98" t="s">
        <v>1</v>
      </c>
      <c r="C98" s="6">
        <f>4*C95</f>
        <v>12</v>
      </c>
      <c r="D98" s="6">
        <f t="shared" ref="D98:E98" si="39">4*D95</f>
        <v>24</v>
      </c>
      <c r="E98" s="6">
        <f t="shared" si="39"/>
        <v>36</v>
      </c>
      <c r="F98" s="6">
        <f t="shared" ref="F98" si="40">4*F95</f>
        <v>48</v>
      </c>
    </row>
    <row r="99" spans="1:11" x14ac:dyDescent="0.25">
      <c r="A99" t="s">
        <v>2</v>
      </c>
      <c r="C99" s="6">
        <f>1*C95</f>
        <v>3</v>
      </c>
      <c r="D99" s="6">
        <f t="shared" ref="D99:E99" si="41">1*D95</f>
        <v>6</v>
      </c>
      <c r="E99" s="6">
        <f t="shared" si="41"/>
        <v>9</v>
      </c>
      <c r="F99" s="6">
        <f t="shared" ref="F99" si="42">1*F95</f>
        <v>12</v>
      </c>
    </row>
    <row r="100" spans="1:11" x14ac:dyDescent="0.25">
      <c r="A100" t="s">
        <v>45</v>
      </c>
      <c r="C100" s="6">
        <f>19*C95</f>
        <v>57</v>
      </c>
      <c r="D100" s="6">
        <f t="shared" ref="D100:E100" si="43">19*D95</f>
        <v>114</v>
      </c>
      <c r="E100" s="6">
        <f t="shared" si="43"/>
        <v>171</v>
      </c>
      <c r="F100" s="6">
        <f t="shared" ref="F100" si="44">19*F95</f>
        <v>228</v>
      </c>
    </row>
    <row r="101" spans="1:11" x14ac:dyDescent="0.25">
      <c r="A101" t="s">
        <v>24</v>
      </c>
      <c r="C101" s="6">
        <f>14*C95</f>
        <v>42</v>
      </c>
      <c r="D101" s="6">
        <f t="shared" ref="D101:E101" si="45">14*D95</f>
        <v>84</v>
      </c>
      <c r="E101" s="6">
        <f t="shared" si="45"/>
        <v>126</v>
      </c>
      <c r="F101" s="6">
        <f t="shared" ref="F101" si="46">14*F95</f>
        <v>168</v>
      </c>
      <c r="G101"/>
      <c r="H101"/>
      <c r="I101"/>
      <c r="J101"/>
      <c r="K101"/>
    </row>
    <row r="102" spans="1:11" x14ac:dyDescent="0.25">
      <c r="A102" t="s">
        <v>5</v>
      </c>
      <c r="C102" s="6">
        <v>10</v>
      </c>
      <c r="D102" s="6">
        <v>10</v>
      </c>
      <c r="E102" s="6">
        <v>10</v>
      </c>
      <c r="F102" s="6">
        <v>10</v>
      </c>
    </row>
    <row r="103" spans="1:11" x14ac:dyDescent="0.25">
      <c r="A103" t="s">
        <v>6</v>
      </c>
      <c r="C103" s="6">
        <f>19.5*C95</f>
        <v>58.5</v>
      </c>
      <c r="D103" s="6">
        <f t="shared" ref="D103:E103" si="47">19.5*D95</f>
        <v>117</v>
      </c>
      <c r="E103" s="6">
        <f t="shared" si="47"/>
        <v>175.5</v>
      </c>
      <c r="F103" s="6">
        <f t="shared" ref="F103" si="48">19.5*F95</f>
        <v>234</v>
      </c>
    </row>
    <row r="104" spans="1:11" x14ac:dyDescent="0.25">
      <c r="A104" t="s">
        <v>7</v>
      </c>
      <c r="C104" s="6">
        <f>3.5*C95</f>
        <v>10.5</v>
      </c>
      <c r="D104" s="6">
        <f t="shared" ref="D104:E104" si="49">3.5*D95</f>
        <v>21</v>
      </c>
      <c r="E104" s="6">
        <f t="shared" si="49"/>
        <v>31.5</v>
      </c>
      <c r="F104" s="6">
        <f t="shared" ref="F104" si="50">3.5*F95</f>
        <v>42</v>
      </c>
    </row>
    <row r="105" spans="1:11" x14ac:dyDescent="0.25">
      <c r="A105" t="s">
        <v>8</v>
      </c>
      <c r="C105" s="6">
        <f>10*C95</f>
        <v>30</v>
      </c>
      <c r="D105" s="6">
        <f t="shared" ref="D105:E105" si="51">10*D95</f>
        <v>60</v>
      </c>
      <c r="E105" s="6">
        <f t="shared" si="51"/>
        <v>90</v>
      </c>
      <c r="F105" s="6">
        <f t="shared" ref="F105" si="52">10*F95</f>
        <v>120</v>
      </c>
    </row>
    <row r="106" spans="1:11" x14ac:dyDescent="0.25">
      <c r="A106" t="s">
        <v>9</v>
      </c>
      <c r="C106" s="6">
        <v>5</v>
      </c>
      <c r="D106" s="6">
        <v>5</v>
      </c>
      <c r="E106" s="6">
        <v>5</v>
      </c>
      <c r="F106" s="6">
        <v>5</v>
      </c>
    </row>
    <row r="107" spans="1:11" x14ac:dyDescent="0.25">
      <c r="A107" t="s">
        <v>10</v>
      </c>
      <c r="C107" s="6">
        <f>5*C95</f>
        <v>15</v>
      </c>
      <c r="D107" s="6">
        <f t="shared" ref="D107:E107" si="53">5*D95</f>
        <v>30</v>
      </c>
      <c r="E107" s="6">
        <f t="shared" si="53"/>
        <v>45</v>
      </c>
      <c r="F107" s="6">
        <f t="shared" ref="F107" si="54">5*F95</f>
        <v>60</v>
      </c>
    </row>
    <row r="108" spans="1:11" x14ac:dyDescent="0.25">
      <c r="A108" t="s">
        <v>11</v>
      </c>
      <c r="C108" s="6">
        <f>3*C95</f>
        <v>9</v>
      </c>
      <c r="D108" s="6">
        <f t="shared" ref="D108:E108" si="55">3*D95</f>
        <v>18</v>
      </c>
      <c r="E108" s="6">
        <f t="shared" si="55"/>
        <v>27</v>
      </c>
      <c r="F108" s="6">
        <f t="shared" ref="F108" si="56">3*F95</f>
        <v>36</v>
      </c>
    </row>
    <row r="109" spans="1:11" ht="15.75" thickBot="1" x14ac:dyDescent="0.3">
      <c r="C109" s="7">
        <f>SUM(C96:C108)</f>
        <v>1587</v>
      </c>
      <c r="D109" s="7">
        <f>SUM(D96:D108)</f>
        <v>3159</v>
      </c>
      <c r="E109" s="7">
        <f>SUM(E96:E108)</f>
        <v>4731</v>
      </c>
      <c r="F109" s="7">
        <f>SUM(F96:F108)</f>
        <v>6303</v>
      </c>
    </row>
    <row r="110" spans="1:11" ht="15.75" thickTop="1" x14ac:dyDescent="0.25"/>
  </sheetData>
  <mergeCells count="33">
    <mergeCell ref="A74:E74"/>
    <mergeCell ref="L52:M52"/>
    <mergeCell ref="G53:J53"/>
    <mergeCell ref="L53:M53"/>
    <mergeCell ref="G54:J54"/>
    <mergeCell ref="A43:B43"/>
    <mergeCell ref="G44:K44"/>
    <mergeCell ref="A47:E47"/>
    <mergeCell ref="G47:J47"/>
    <mergeCell ref="G48:J48"/>
    <mergeCell ref="K46:M46"/>
    <mergeCell ref="J51:M51"/>
    <mergeCell ref="L47:M47"/>
    <mergeCell ref="L48:M48"/>
    <mergeCell ref="L49:M49"/>
    <mergeCell ref="L54:M54"/>
    <mergeCell ref="G49:J49"/>
    <mergeCell ref="A93:F93"/>
    <mergeCell ref="B1:K1"/>
    <mergeCell ref="B21:K21"/>
    <mergeCell ref="A39:K39"/>
    <mergeCell ref="A41:B41"/>
    <mergeCell ref="A42:B42"/>
    <mergeCell ref="A40:K40"/>
    <mergeCell ref="B2:K2"/>
    <mergeCell ref="G42:K42"/>
    <mergeCell ref="G43:K43"/>
    <mergeCell ref="A46:E46"/>
    <mergeCell ref="A44:B44"/>
    <mergeCell ref="A75:E75"/>
    <mergeCell ref="G56:M56"/>
    <mergeCell ref="A61:E61"/>
    <mergeCell ref="G52:J52"/>
  </mergeCells>
  <pageMargins left="0.7" right="0.7" top="0.75" bottom="0.75" header="0.3" footer="0.3"/>
  <pageSetup scale="90" orientation="landscape" r:id="rId1"/>
  <rowBreaks count="2" manualBreakCount="2">
    <brk id="3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bkgarrett</dc:creator>
  <cp:lastModifiedBy>Administrator</cp:lastModifiedBy>
  <cp:lastPrinted>2019-07-30T13:47:50Z</cp:lastPrinted>
  <dcterms:created xsi:type="dcterms:W3CDTF">2011-06-06T19:55:26Z</dcterms:created>
  <dcterms:modified xsi:type="dcterms:W3CDTF">2019-08-23T14:03:04Z</dcterms:modified>
</cp:coreProperties>
</file>